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2BBFD802-DF21-4E87-AC8C-46C95196D1F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<sst xmlns="http://schemas.openxmlformats.org/spreadsheetml/2006/main" count="50" uniqueCount="42">
  <si>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</si>
  <si>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</si>
  <si>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</si>
  <si>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</si>
  <si>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</si>
  <si>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</si>
  <si>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</si>
  <si>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</si>
  <si>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</si>
  <si>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</si>
  <si>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</si>
  <si>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</si>
  <si>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</si>
  <si>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</si>
  <si>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</si>
  <si>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</si>
  <si>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</si>
  <si>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</si>
  <si>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</si>
  <si>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</si>
  <si>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</si>
  <si>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</si>
  <si>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</si>
  <si>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</si>
  <si>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</si>
  <si>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</si>
  <si>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</si>
  <si>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</si>
  <si>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</si>
  <si>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</si>
  <si>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</si>
  <si>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</si>
  <si>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</si>
  <si>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</si>
  <si>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</si>
  <si>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</si>
  <si>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GÜNEY ODAK ENERJİ</t>
  </si>
  <si>
    <t>BAŞER METAL</t>
  </si>
  <si>
    <t>03,11,2022</t>
  </si>
  <si>
    <t>GÜVEN ÇATI RAKİBE GÜVEN</t>
  </si>
  <si>
    <t>MUSTAFA SARIKULAK</t>
  </si>
  <si>
    <t>ADANA - İSKENDERUN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</si>
</sst>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4" sqref="G14:L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40</v>
      </c>
      <c r="C2" s="34"/>
      <c r="D2" s="2" t="s">
        <v>2</v>
      </c>
      <c r="E2" s="35" t="s">
        <v>41</v>
      </c>
      <c r="F2" s="35"/>
      <c r="G2" s="35"/>
      <c r="H2" s="35"/>
      <c r="I2" s="35"/>
      <c r="J2" s="35"/>
      <c r="K2" s="3" t="s">
        <v>3</v>
      </c>
      <c r="L2" s="4">
        <f ca="1">TODAY()</f>
        <v>44868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38</v>
      </c>
      <c r="D5" s="11"/>
      <c r="E5" s="12">
        <v>66112.5</v>
      </c>
      <c r="F5" s="1"/>
      <c r="G5" s="13" t="str">
        <f t="shared" ref="G5:G6" si="0">IF(A5="","",(A5))</f>
        <v>GÜNEY ODAK ENERJİ</v>
      </c>
      <c r="H5" s="12"/>
      <c r="I5" s="12">
        <v>64433</v>
      </c>
      <c r="J5" s="12"/>
      <c r="K5" s="12">
        <f>IF(G5="","",SUM(E5-H5-I5-J5))</f>
        <v>1679.5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37</v>
      </c>
      <c r="B6" s="29"/>
      <c r="C6" s="10" t="s">
        <v>38</v>
      </c>
      <c r="D6" s="11"/>
      <c r="E6" s="12">
        <v>7275</v>
      </c>
      <c r="F6" s="1"/>
      <c r="G6" s="13" t="str">
        <f t="shared" si="0"/>
        <v>BAŞER METAL</v>
      </c>
      <c r="H6" s="12">
        <v>7275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73387.5</v>
      </c>
      <c r="F22" s="1"/>
      <c r="G22" s="17" t="s">
        <v>17</v>
      </c>
      <c r="H22" s="18">
        <f>SUM(H5:H21)</f>
        <v>7275</v>
      </c>
      <c r="I22" s="18">
        <f>SUM(I5:I21)</f>
        <v>64433</v>
      </c>
      <c r="J22" s="18">
        <f>SUM(J5:J21)</f>
        <v>0</v>
      </c>
      <c r="K22" s="18">
        <f>SUM(K5:K21)</f>
        <v>1679.5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331553</v>
      </c>
      <c r="D25" s="19">
        <v>332583</v>
      </c>
      <c r="E25" s="20">
        <f>IF(C25="","",SUM(D25-C25))</f>
        <v>1030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2250</v>
      </c>
      <c r="D26" s="22"/>
      <c r="E26" s="21">
        <f>IF(C26="","",SUM(C26/E25))</f>
        <v>2.1844660194174756</v>
      </c>
      <c r="F26" s="1"/>
      <c r="G26" s="11" t="s">
        <v>26</v>
      </c>
      <c r="H26" s="12">
        <v>2250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2415</v>
      </c>
      <c r="D27" s="22"/>
      <c r="E27" s="23">
        <f>SUM(C27/E22)</f>
        <v>3.2907511497189575E-2</v>
      </c>
      <c r="F27" s="1"/>
      <c r="G27" s="11" t="s">
        <v>28</v>
      </c>
      <c r="H27" s="12">
        <v>165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 t="s">
        <v>39</v>
      </c>
      <c r="B30" s="45"/>
      <c r="C30" s="12">
        <v>2700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2415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2700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7560</v>
      </c>
      <c r="D36" s="1"/>
      <c r="E36" s="1"/>
      <c r="F36" s="1"/>
      <c r="G36" s="27" t="s">
        <v>32</v>
      </c>
      <c r="H36" s="16">
        <f>IF(H33="","",SUM(H22-H33))</f>
        <v>4860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40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2022-11-03T13:59:02Z</cp:lastPrinted>
  <dcterms:created xsi:type="dcterms:W3CDTF">2022-08-24T05:29:34Z</dcterms:created>
  <dcterms:modified xsi:type="dcterms:W3CDTF">2022-11-03T14:49:13Z</dcterms:modified>
</cp:coreProperties>
</file>